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thefinanceroome.sharepoint.com/Shared Documents/Helpful documents/"/>
    </mc:Choice>
  </mc:AlternateContent>
  <xr:revisionPtr revIDLastSave="0" documentId="8_{30AF6C9D-7015-40DE-A1DB-D7439A2161DC}" xr6:coauthVersionLast="45" xr6:coauthVersionMax="45" xr10:uidLastSave="{00000000-0000-0000-0000-000000000000}"/>
  <bookViews>
    <workbookView xWindow="-120" yWindow="-16320" windowWidth="29040" windowHeight="15840" xr2:uid="{00000000-000D-0000-FFFF-FFFF00000000}"/>
  </bookViews>
  <sheets>
    <sheet name="Page 1" sheetId="1" r:id="rId1"/>
  </sheets>
  <definedNames>
    <definedName name="Days">ROW(INDIRECT("1:31"))</definedName>
    <definedName name="HerStarting">'Page 1'!$H$8</definedName>
    <definedName name="HisStarting">'Page 1'!$B$8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O1" i="1" l="1"/>
  <c r="O3" i="1" s="1"/>
  <c r="O2" i="1"/>
  <c r="F13" i="1"/>
  <c r="F14" i="1" s="1"/>
  <c r="O4" i="1" l="1"/>
  <c r="O5" i="1" s="1"/>
  <c r="O6" i="1" s="1"/>
  <c r="J12" i="1" s="1"/>
  <c r="F20" i="1"/>
</calcChain>
</file>

<file path=xl/sharedStrings.xml><?xml version="1.0" encoding="utf-8"?>
<sst xmlns="http://schemas.openxmlformats.org/spreadsheetml/2006/main" count="26" uniqueCount="24">
  <si>
    <t>Sale</t>
  </si>
  <si>
    <t>Purchase</t>
  </si>
  <si>
    <t>POTENTIAL SALE PRICE</t>
  </si>
  <si>
    <t>POTENTIAL PURCHASE PRICE</t>
  </si>
  <si>
    <t>Current Mortgage Outstanding</t>
  </si>
  <si>
    <t>Estate Agent Charge</t>
  </si>
  <si>
    <t>Plus VAT</t>
  </si>
  <si>
    <t>Disbursements</t>
  </si>
  <si>
    <t>Solicitor Fee (inc VAT)</t>
  </si>
  <si>
    <t>Removal fees</t>
  </si>
  <si>
    <t>`</t>
  </si>
  <si>
    <t>EQUITY FROM SALE</t>
  </si>
  <si>
    <t>Stamp Duty</t>
  </si>
  <si>
    <t>Survey fee</t>
  </si>
  <si>
    <t>Money to be kept back for renovations</t>
  </si>
  <si>
    <t>Extra savings to use</t>
  </si>
  <si>
    <t>Arrangement fee</t>
  </si>
  <si>
    <t>NEW MORTGAGE REQUIRED</t>
  </si>
  <si>
    <t xml:space="preserve">THINK CAREFULLY BEFORE SECURING OTHER DEBTS AGAINST YOUR HOME. </t>
  </si>
  <si>
    <t>YOUR HOME MAY BE REPOSSESSED IF YOU DO NOT KEEP UP REPAYMENTS ON YOUR MORTGAGE</t>
  </si>
  <si>
    <t xml:space="preserve">Produced and copyright by The Finance Roome, Hangar SE50, Gloucestershire Airport, Cheltenham, GL51 6SR     </t>
  </si>
  <si>
    <t>01242  226353    info@thefinanceroome.co.uk</t>
  </si>
  <si>
    <r>
      <rPr>
        <b/>
        <sz val="11"/>
        <color theme="2" tint="-0.499984740745262"/>
        <rFont val="Dante"/>
        <family val="1"/>
      </rPr>
      <t>TIP:</t>
    </r>
    <r>
      <rPr>
        <sz val="11"/>
        <color theme="2" tint="-0.499984740745262"/>
        <rFont val="Dante"/>
        <family val="1"/>
      </rPr>
      <t xml:space="preserve"> Change the figures in the Potential sale, purchase price &amp; percentage for estate agent charge boxes</t>
    </r>
  </si>
  <si>
    <t>Beaware stamp duty differs if you are a First Time Buyer or own other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</si>
</sst>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mmm\ yyyy"/>
    <numFmt numFmtId="165" formatCode="0.0%"/>
    <numFmt numFmtId="166" formatCode="#,##0.0"/>
    <numFmt numFmtId="167" formatCode="&quot;£&quot;#,##0"/>
    <numFmt numFmtId="168" formatCode="_-* #,##0_-;\-* #,##0_-;_-* &quot;-&quot;??_-;_-@_-"/>
  </numFmts>
  <fonts count="34" x14ac:knownFonts="1">
    <font>
      <sz val="9"/>
      <color theme="3"/>
      <name val="Verdana"/>
      <family val="2"/>
      <scheme val="minor"/>
    </font>
    <font>
      <sz val="9"/>
      <color theme="3"/>
      <name val="Verdana"/>
      <family val="2"/>
      <scheme val="minor"/>
    </font>
    <font>
      <b/>
      <sz val="29"/>
      <color theme="3"/>
      <name val="Verdana"/>
      <family val="2"/>
      <scheme val="minor"/>
    </font>
    <font>
      <sz val="14"/>
      <color theme="3"/>
      <name val="Verdana"/>
      <family val="2"/>
      <scheme val="minor"/>
    </font>
    <font>
      <b/>
      <sz val="13"/>
      <color theme="5"/>
      <name val="Verdana"/>
      <family val="2"/>
      <scheme val="minor"/>
    </font>
    <font>
      <sz val="8"/>
      <color theme="3"/>
      <name val="Verdana"/>
      <family val="2"/>
      <scheme val="minor"/>
    </font>
    <font>
      <b/>
      <sz val="9"/>
      <color theme="3"/>
      <name val="Verdana"/>
      <family val="2"/>
      <scheme val="minor"/>
    </font>
    <font>
      <b/>
      <sz val="8"/>
      <color theme="3"/>
      <name val="Verdana"/>
      <family val="2"/>
      <scheme val="minor"/>
    </font>
    <font>
      <b/>
      <sz val="8"/>
      <color theme="5"/>
      <name val="Verdana"/>
      <family val="2"/>
      <scheme val="minor"/>
    </font>
    <font>
      <b/>
      <sz val="22"/>
      <color theme="0"/>
      <name val="Arial"/>
      <family val="2"/>
    </font>
    <font>
      <b/>
      <sz val="11"/>
      <color theme="5"/>
      <name val="Verdana"/>
      <family val="2"/>
      <scheme val="minor"/>
    </font>
    <font>
      <b/>
      <sz val="10"/>
      <color theme="3"/>
      <name val="Verdana"/>
      <family val="2"/>
      <scheme val="minor"/>
    </font>
    <font>
      <b/>
      <sz val="14"/>
      <color theme="0"/>
      <name val="Verdana"/>
      <family val="2"/>
      <scheme val="minor"/>
    </font>
    <font>
      <b/>
      <sz val="8"/>
      <color theme="4"/>
      <name val="Verdana"/>
      <family val="2"/>
      <scheme val="minor"/>
    </font>
    <font>
      <b/>
      <sz val="11"/>
      <color theme="4"/>
      <name val="Verdana"/>
      <family val="2"/>
      <scheme val="minor"/>
    </font>
    <font>
      <b/>
      <sz val="13"/>
      <color theme="4"/>
      <name val="Verdana"/>
      <family val="2"/>
      <scheme val="minor"/>
    </font>
    <font>
      <sz val="9"/>
      <color theme="3"/>
      <name val="Dante"/>
      <family val="1"/>
    </font>
    <font>
      <sz val="12"/>
      <color theme="2"/>
      <name val="Dante"/>
      <family val="1"/>
    </font>
    <font>
      <sz val="9"/>
      <color theme="2"/>
      <name val="Dante"/>
      <family val="1"/>
    </font>
    <font>
      <sz val="11"/>
      <color theme="2" tint="-0.499984740745262"/>
      <name val="Dante"/>
      <family val="1"/>
    </font>
    <font>
      <b/>
      <sz val="11"/>
      <color theme="2" tint="-0.499984740745262"/>
      <name val="Dante"/>
      <family val="1"/>
    </font>
    <font>
      <sz val="11"/>
      <color theme="3"/>
      <name val="Dante"/>
      <family val="1"/>
    </font>
    <font>
      <b/>
      <sz val="12"/>
      <color theme="4"/>
      <name val="Dante"/>
      <family val="1"/>
    </font>
    <font>
      <sz val="12"/>
      <color theme="3"/>
      <name val="Dante"/>
      <family val="1"/>
    </font>
    <font>
      <b/>
      <sz val="12"/>
      <color theme="5"/>
      <name val="Dante"/>
      <family val="1"/>
    </font>
    <font>
      <b/>
      <sz val="12"/>
      <color theme="3"/>
      <name val="Dante"/>
      <family val="1"/>
    </font>
    <font>
      <b/>
      <sz val="12"/>
      <color theme="0"/>
      <name val="Dante"/>
      <family val="1"/>
    </font>
    <font>
      <b/>
      <sz val="9"/>
      <color theme="3"/>
      <name val="Dante"/>
      <family val="1"/>
    </font>
    <font>
      <b/>
      <sz val="11"/>
      <color theme="4"/>
      <name val="Dante"/>
      <family val="1"/>
    </font>
    <font>
      <b/>
      <sz val="11"/>
      <color theme="3"/>
      <name val="Dante"/>
      <family val="1"/>
    </font>
    <font>
      <b/>
      <sz val="11"/>
      <color rgb="FF66635A"/>
      <name val="Dante"/>
      <family val="1"/>
    </font>
    <font>
      <b/>
      <sz val="11"/>
      <color rgb="FF000000"/>
      <name val="Dante"/>
      <family val="1"/>
    </font>
    <font>
      <b/>
      <sz val="12"/>
      <color theme="2"/>
      <name val="Dante"/>
      <family val="1"/>
    </font>
    <font>
      <b/>
      <sz val="9"/>
      <color theme="2"/>
      <name val="Dante"/>
      <family val="1"/>
    </font>
  </fonts>
  <fills count="7">
    <fill>
      <patternFill patternType="none"/>
    </fill>
    <fill>
      <patternFill patternType="gray125"/>
    </fill>
    <fill>
      <gradientFill degree="270">
        <stop position="0">
          <color theme="1"/>
        </stop>
        <stop position="1">
          <color theme="1" tint="0.1490218817712943"/>
        </stop>
      </gradient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thin">
        <color theme="3" tint="0.59996337778862885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5">
    <xf numFmtId="0" fontId="0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3" fillId="0" borderId="0" applyNumberFormat="0" applyFill="0" applyAlignment="0" applyProtection="0"/>
    <xf numFmtId="3" fontId="15" fillId="0" borderId="0" applyFill="0" applyBorder="0" applyProtection="0">
      <alignment horizontal="right"/>
    </xf>
    <xf numFmtId="3" fontId="4" fillId="0" borderId="0" applyFill="0" applyBorder="0" applyProtection="0">
      <alignment horizontal="right"/>
    </xf>
    <xf numFmtId="3" fontId="5" fillId="0" borderId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165" fontId="1" fillId="0" borderId="0" applyFont="0" applyFill="0" applyBorder="0" applyAlignment="0" applyProtection="0"/>
    <xf numFmtId="3" fontId="9" fillId="2" borderId="0" applyBorder="0" applyProtection="0">
      <alignment horizontal="center" vertical="center"/>
    </xf>
    <xf numFmtId="0" fontId="7" fillId="0" borderId="6" applyNumberFormat="0" applyFill="0" applyProtection="0">
      <alignment horizontal="center"/>
    </xf>
    <xf numFmtId="0" fontId="7" fillId="0" borderId="2" applyFill="0" applyProtection="0">
      <alignment horizontal="center"/>
    </xf>
    <xf numFmtId="0" fontId="13" fillId="0" borderId="5" applyNumberFormat="0" applyFill="0" applyProtection="0">
      <alignment horizontal="centerContinuous" vertical="top"/>
    </xf>
    <xf numFmtId="0" fontId="8" fillId="0" borderId="3" applyFill="0" applyProtection="0">
      <alignment horizontal="centerContinuous" vertical="top"/>
    </xf>
    <xf numFmtId="166" fontId="1" fillId="0" borderId="0" applyFont="0" applyFill="0" applyBorder="0" applyAlignment="0" applyProtection="0"/>
    <xf numFmtId="0" fontId="10" fillId="0" borderId="0" applyFill="0" applyBorder="0" applyProtection="0">
      <alignment horizontal="centerContinuous"/>
    </xf>
    <xf numFmtId="0" fontId="14" fillId="0" borderId="0" applyFill="0" applyBorder="0" applyProtection="0">
      <alignment horizontal="centerContinuous"/>
    </xf>
    <xf numFmtId="0" fontId="5" fillId="0" borderId="0" applyNumberFormat="0" applyFill="0" applyBorder="0" applyProtection="0">
      <alignment horizontal="left" indent="1"/>
    </xf>
    <xf numFmtId="0" fontId="11" fillId="0" borderId="0" applyNumberFormat="0" applyFill="0" applyBorder="0" applyProtection="0">
      <alignment horizontal="left" indent="1"/>
    </xf>
    <xf numFmtId="0" fontId="1" fillId="3" borderId="4" applyNumberFormat="0" applyFont="0" applyAlignment="0" applyProtection="0"/>
    <xf numFmtId="0" fontId="1" fillId="5" borderId="0" applyNumberFormat="0" applyFont="0" applyBorder="0" applyAlignment="0" applyProtection="0"/>
    <xf numFmtId="0" fontId="12" fillId="0" borderId="0" applyNumberFormat="0" applyFill="0" applyBorder="0" applyAlignment="0" applyProtection="0">
      <alignment horizontal="left" indent="1"/>
    </xf>
    <xf numFmtId="0" fontId="1" fillId="4" borderId="0" applyNumberFormat="0" applyFont="0" applyBorder="0" applyAlignment="0" applyProtection="0"/>
    <xf numFmtId="0" fontId="1" fillId="0" borderId="0" applyNumberFormat="0" applyFont="0" applyFill="0" applyBorder="0" applyProtection="0">
      <alignment horizontal="right" indent="1"/>
    </xf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6" fillId="0" borderId="0" xfId="0" applyFont="1"/>
    <xf numFmtId="0" fontId="16" fillId="0" borderId="0" xfId="0" applyFont="1" applyBorder="1"/>
    <xf numFmtId="168" fontId="17" fillId="6" borderId="0" xfId="24" applyNumberFormat="1" applyFont="1" applyFill="1" applyBorder="1" applyAlignment="1">
      <alignment vertical="center" wrapText="1"/>
    </xf>
    <xf numFmtId="9" fontId="17" fillId="6" borderId="0" xfId="0" applyNumberFormat="1" applyFont="1" applyFill="1" applyBorder="1" applyAlignment="1">
      <alignment vertical="center" wrapText="1"/>
    </xf>
    <xf numFmtId="168" fontId="18" fillId="6" borderId="0" xfId="24" applyNumberFormat="1" applyFont="1" applyFill="1" applyBorder="1"/>
    <xf numFmtId="0" fontId="19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Border="1"/>
    <xf numFmtId="0" fontId="25" fillId="0" borderId="6" xfId="10" applyFont="1" applyAlignment="1"/>
    <xf numFmtId="0" fontId="25" fillId="0" borderId="6" xfId="10" applyFont="1">
      <alignment horizontal="center"/>
    </xf>
    <xf numFmtId="0" fontId="18" fillId="6" borderId="0" xfId="0" applyFont="1" applyFill="1" applyBorder="1"/>
    <xf numFmtId="165" fontId="17" fillId="6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horizontal="center"/>
    </xf>
    <xf numFmtId="167" fontId="23" fillId="0" borderId="0" xfId="0" applyNumberFormat="1" applyFont="1"/>
    <xf numFmtId="0" fontId="23" fillId="0" borderId="0" xfId="0" applyFont="1" applyBorder="1" applyAlignment="1">
      <alignment horizontal="center"/>
    </xf>
    <xf numFmtId="0" fontId="25" fillId="0" borderId="2" xfId="11" applyFont="1">
      <alignment horizontal="center"/>
    </xf>
    <xf numFmtId="0" fontId="23" fillId="3" borderId="4" xfId="19" applyFont="1" applyAlignment="1">
      <alignment horizontal="left" indent="1"/>
    </xf>
    <xf numFmtId="0" fontId="23" fillId="3" borderId="4" xfId="19" applyFont="1"/>
    <xf numFmtId="3" fontId="22" fillId="3" borderId="4" xfId="23" applyNumberFormat="1" applyFont="1" applyFill="1" applyBorder="1">
      <alignment horizontal="right" indent="1"/>
    </xf>
    <xf numFmtId="3" fontId="24" fillId="3" borderId="4" xfId="23" applyNumberFormat="1" applyFont="1" applyFill="1" applyBorder="1">
      <alignment horizontal="right" indent="1"/>
    </xf>
    <xf numFmtId="10" fontId="23" fillId="3" borderId="4" xfId="19" applyNumberFormat="1" applyFont="1"/>
    <xf numFmtId="3" fontId="22" fillId="3" borderId="0" xfId="23" applyNumberFormat="1" applyFont="1" applyFill="1" applyBorder="1">
      <alignment horizontal="right" indent="1"/>
    </xf>
    <xf numFmtId="3" fontId="24" fillId="3" borderId="0" xfId="23" applyNumberFormat="1" applyFont="1" applyFill="1" applyBorder="1">
      <alignment horizontal="right" indent="1"/>
    </xf>
    <xf numFmtId="0" fontId="25" fillId="5" borderId="0" xfId="20" applyFont="1" applyAlignment="1">
      <alignment horizontal="left" indent="1"/>
    </xf>
    <xf numFmtId="0" fontId="23" fillId="5" borderId="0" xfId="20" applyFont="1"/>
    <xf numFmtId="3" fontId="26" fillId="5" borderId="0" xfId="23" applyNumberFormat="1" applyFont="1" applyFill="1">
      <alignment horizontal="right" indent="1"/>
    </xf>
    <xf numFmtId="0" fontId="25" fillId="4" borderId="0" xfId="22" applyFont="1" applyAlignment="1">
      <alignment horizontal="left" indent="1"/>
    </xf>
    <xf numFmtId="0" fontId="23" fillId="4" borderId="0" xfId="22" applyFont="1"/>
    <xf numFmtId="3" fontId="26" fillId="4" borderId="0" xfId="23" applyNumberFormat="1" applyFont="1" applyFill="1">
      <alignment horizontal="right" indent="1"/>
    </xf>
    <xf numFmtId="0" fontId="21" fillId="0" borderId="0" xfId="0" applyFont="1" applyAlignment="1">
      <alignment horizontal="center"/>
    </xf>
    <xf numFmtId="0" fontId="27" fillId="0" borderId="0" xfId="0" applyFont="1"/>
    <xf numFmtId="0" fontId="28" fillId="0" borderId="0" xfId="1" applyFont="1">
      <alignment vertical="top"/>
    </xf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25" fillId="0" borderId="0" xfId="0" applyFont="1"/>
    <xf numFmtId="0" fontId="25" fillId="0" borderId="0" xfId="0" applyFont="1" applyBorder="1"/>
    <xf numFmtId="168" fontId="32" fillId="6" borderId="0" xfId="24" applyNumberFormat="1" applyFont="1" applyFill="1" applyBorder="1" applyAlignment="1">
      <alignment vertical="center" wrapText="1"/>
    </xf>
    <xf numFmtId="9" fontId="32" fillId="6" borderId="0" xfId="0" applyNumberFormat="1" applyFont="1" applyFill="1" applyBorder="1" applyAlignment="1">
      <alignment vertical="center" wrapText="1"/>
    </xf>
    <xf numFmtId="168" fontId="33" fillId="6" borderId="0" xfId="24" applyNumberFormat="1" applyFont="1" applyFill="1" applyBorder="1"/>
    <xf numFmtId="0" fontId="27" fillId="0" borderId="0" xfId="0" applyFont="1" applyBorder="1"/>
    <xf numFmtId="0" fontId="19" fillId="0" borderId="0" xfId="0" applyFont="1" applyAlignment="1">
      <alignment horizontal="left" wrapText="1"/>
    </xf>
    <xf numFmtId="0" fontId="22" fillId="0" borderId="0" xfId="16" applyFont="1" applyAlignment="1">
      <alignment horizontal="center"/>
    </xf>
    <xf numFmtId="0" fontId="24" fillId="0" borderId="0" xfId="15" applyFont="1" applyAlignment="1">
      <alignment horizontal="center"/>
    </xf>
    <xf numFmtId="0" fontId="24" fillId="0" borderId="3" xfId="13" applyFont="1" applyAlignment="1">
      <alignment horizontal="center" vertical="top"/>
    </xf>
    <xf numFmtId="0" fontId="22" fillId="0" borderId="5" xfId="12" applyFont="1" applyAlignment="1">
      <alignment horizontal="center" vertical="top"/>
    </xf>
    <xf numFmtId="167" fontId="26" fillId="5" borderId="0" xfId="9" applyNumberFormat="1" applyFont="1" applyFill="1" applyAlignment="1">
      <alignment horizontal="center" vertical="center"/>
    </xf>
    <xf numFmtId="167" fontId="26" fillId="4" borderId="0" xfId="9" applyNumberFormat="1" applyFont="1" applyFill="1" applyAlignment="1">
      <alignment horizontal="center" vertical="center"/>
    </xf>
  </cellXfs>
  <cellStyles count="25">
    <cellStyle name="Comma" xfId="24" builtinId="3"/>
    <cellStyle name="Days" xfId="5" xr:uid="{00000000-0005-0000-0000-000001000000}"/>
    <cellStyle name="Decimal" xfId="14" xr:uid="{00000000-0005-0000-0000-000002000000}"/>
    <cellStyle name="Heading 1" xfId="1" builtinId="16" customBuiltin="1"/>
    <cellStyle name="Heading 2" xfId="2" builtinId="17" customBuiltin="1"/>
    <cellStyle name="Her Name" xfId="15" xr:uid="{00000000-0005-0000-0000-000005000000}"/>
    <cellStyle name="Her Total Lost Shade" xfId="22" xr:uid="{00000000-0005-0000-0000-000006000000}"/>
    <cellStyle name="His Name" xfId="16" xr:uid="{00000000-0005-0000-0000-000007000000}"/>
    <cellStyle name="His Total Lost Shade" xfId="20" xr:uid="{00000000-0005-0000-0000-000008000000}"/>
    <cellStyle name="Normal" xfId="0" builtinId="0" customBuiltin="1"/>
    <cellStyle name="Percent" xfId="8" builtinId="5" customBuiltin="1"/>
    <cellStyle name="Right Indent" xfId="23" xr:uid="{00000000-0005-0000-0000-00000B000000}"/>
    <cellStyle name="Small Headers" xfId="6" xr:uid="{00000000-0005-0000-0000-00000C000000}"/>
    <cellStyle name="Stats Labels" xfId="17" xr:uid="{00000000-0005-0000-0000-00000D000000}"/>
    <cellStyle name="Stats Shade" xfId="19" xr:uid="{00000000-0005-0000-0000-00000E000000}"/>
    <cellStyle name="Top Entry" xfId="9" xr:uid="{00000000-0005-0000-0000-00000F000000}"/>
    <cellStyle name="Top Entry Bottom Label Hers" xfId="13" xr:uid="{00000000-0005-0000-0000-000010000000}"/>
    <cellStyle name="Top Entry Bottom Label His" xfId="12" xr:uid="{00000000-0005-0000-0000-000011000000}"/>
    <cellStyle name="Top Entry Headers Hers" xfId="11" xr:uid="{00000000-0005-0000-0000-000012000000}"/>
    <cellStyle name="Top Entry Headers His" xfId="10" xr:uid="{00000000-0005-0000-0000-000013000000}"/>
    <cellStyle name="Total Lost" xfId="21" xr:uid="{00000000-0005-0000-0000-000014000000}"/>
    <cellStyle name="Total Lost Label" xfId="18" xr:uid="{00000000-0005-0000-0000-000015000000}"/>
    <cellStyle name="Underline" xfId="7" xr:uid="{00000000-0005-0000-0000-000016000000}"/>
    <cellStyle name="Weight Entries Hers" xfId="4" xr:uid="{00000000-0005-0000-0000-000017000000}"/>
    <cellStyle name="Weight Entries His" xfId="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1393278</xdr:colOff>
      <xdr:row>1</xdr:row>
      <xdr:rowOff>14942</xdr:rowOff>
    </xdr:from>
    <xdr:to>
      <xdr:col>9</xdr:col>
      <xdr:colOff>1162984</xdr:colOff>
      <xdr:row>3</xdr:row>
      <xdr:rowOff>20725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E69894-F428-495B-B6D6-490F0834D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13" y="119530"/>
          <a:ext cx="2569122" cy="779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eight Loss Tracker">
      <a:dk1>
        <a:sysClr val="windowText" lastClr="000000"/>
      </a:dk1>
      <a:lt1>
        <a:sysClr val="window" lastClr="FFFFFF"/>
      </a:lt1>
      <a:dk2>
        <a:srgbClr val="66635A"/>
      </a:dk2>
      <a:lt2>
        <a:srgbClr val="FFFFFF"/>
      </a:lt2>
      <a:accent1>
        <a:srgbClr val="78BAC7"/>
      </a:accent1>
      <a:accent2>
        <a:srgbClr val="F66A59"/>
      </a:accent2>
      <a:accent3>
        <a:srgbClr val="A2CF29"/>
      </a:accent3>
      <a:accent4>
        <a:srgbClr val="FC9A42"/>
      </a:accent4>
      <a:accent5>
        <a:srgbClr val="CCB37D"/>
      </a:accent5>
      <a:accent6>
        <a:srgbClr val="B7709D"/>
      </a:accent6>
      <a:hlink>
        <a:srgbClr val="78BAC7"/>
      </a:hlink>
      <a:folHlink>
        <a:srgbClr val="B7709D"/>
      </a:folHlink>
    </a:clrScheme>
    <a:fontScheme name="150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P26"/>
  <sheetViews>
    <sheetView showGridLines="0" tabSelected="1" zoomScale="85" zoomScaleNormal="85" zoomScalePageLayoutView="85" workbookViewId="0">
      <selection activeCell="P22" sqref="P22"/>
    </sheetView>
  </sheetViews>
  <sheetFormatPr defaultColWidth="8.796875" defaultRowHeight="18.75" customHeight="1" x14ac:dyDescent="0.3"/>
  <cols>
    <col min="1" max="1" width="8" style="1" customWidth="1"/>
    <col min="2" max="2" width="3.5" style="1" customWidth="1"/>
    <col min="3" max="3" width="7.59765625" style="1" customWidth="1"/>
    <col min="4" max="4" width="18.19921875" style="1" customWidth="1"/>
    <col min="5" max="5" width="8.59765625" style="1" customWidth="1"/>
    <col min="6" max="6" width="16.19921875" style="1" customWidth="1"/>
    <col min="7" max="7" width="10" style="1" customWidth="1"/>
    <col min="8" max="8" width="3.5" style="1" customWidth="1"/>
    <col min="9" max="9" width="40.19921875" style="1" customWidth="1"/>
    <col min="10" max="10" width="20.19921875" style="1" customWidth="1"/>
    <col min="11" max="12" width="8.796875" style="1"/>
    <col min="13" max="13" width="23.796875" style="1" customWidth="1"/>
    <col min="14" max="14" width="8.796875" style="1"/>
    <col min="15" max="15" width="13.59765625" style="1" bestFit="1" customWidth="1"/>
    <col min="16" max="16384" width="8.796875" style="1"/>
  </cols>
  <sheetData>
    <row r="1" spans="1:16" ht="7.95" customHeight="1" x14ac:dyDescent="0.3">
      <c r="A1" s="7"/>
      <c r="B1" s="7"/>
      <c r="C1" s="7"/>
      <c r="D1" s="7"/>
      <c r="E1" s="33"/>
      <c r="F1" s="7"/>
      <c r="G1" s="7"/>
      <c r="H1" s="7"/>
      <c r="I1" s="7"/>
      <c r="J1" s="7"/>
      <c r="K1" s="7"/>
      <c r="L1" s="2"/>
      <c r="M1" s="3">
        <v>125000</v>
      </c>
      <c r="N1" s="4">
        <v>0</v>
      </c>
      <c r="O1" s="5">
        <f>IF(H8&gt;M1,M1,H8)</f>
        <v>125000</v>
      </c>
      <c r="P1" s="2"/>
    </row>
    <row r="2" spans="1:16" ht="45" customHeight="1" x14ac:dyDescent="0.3">
      <c r="A2" s="7"/>
      <c r="B2" s="43" t="s">
        <v>22</v>
      </c>
      <c r="C2" s="43"/>
      <c r="D2" s="43"/>
      <c r="E2" s="43"/>
      <c r="F2" s="43"/>
      <c r="G2" s="7"/>
      <c r="H2" s="7"/>
      <c r="I2" s="7"/>
      <c r="J2" s="7"/>
      <c r="K2" s="7"/>
      <c r="L2" s="2"/>
      <c r="M2" s="3">
        <v>250000</v>
      </c>
      <c r="N2" s="4">
        <v>0.02</v>
      </c>
      <c r="O2" s="5">
        <f>IF($H$8&gt;M2,(M2-M1),$H$8-SUM(O1))</f>
        <v>125000</v>
      </c>
      <c r="P2" s="2"/>
    </row>
    <row r="3" spans="1:16" ht="15.45" customHeight="1" x14ac:dyDescent="0.3">
      <c r="A3" s="7"/>
      <c r="B3" s="6" t="s">
        <v>23</v>
      </c>
      <c r="C3" s="6"/>
      <c r="D3" s="6"/>
      <c r="E3" s="6"/>
      <c r="F3" s="6"/>
      <c r="G3" s="7"/>
      <c r="H3" s="7"/>
      <c r="I3" s="7"/>
      <c r="J3" s="7"/>
      <c r="K3" s="7"/>
      <c r="L3" s="2"/>
      <c r="M3" s="3">
        <v>925000</v>
      </c>
      <c r="N3" s="4">
        <v>0.05</v>
      </c>
      <c r="O3" s="5">
        <f>IF($H$8&gt;M3,(M3-M2),$H$8-SUM(O1:O2))</f>
        <v>125000</v>
      </c>
      <c r="P3" s="2"/>
    </row>
    <row r="4" spans="1:16" ht="14.55" customHeight="1" x14ac:dyDescent="0.3">
      <c r="A4" s="7"/>
      <c r="B4" s="6"/>
      <c r="C4" s="6"/>
      <c r="D4" s="6"/>
      <c r="E4" s="6"/>
      <c r="F4" s="6"/>
      <c r="G4" s="7"/>
      <c r="H4" s="7"/>
      <c r="I4" s="7"/>
      <c r="J4" s="7"/>
      <c r="K4" s="7"/>
      <c r="L4" s="2"/>
      <c r="M4" s="3">
        <v>1500000</v>
      </c>
      <c r="N4" s="4">
        <v>0.1</v>
      </c>
      <c r="O4" s="5">
        <f>IF($H$8&gt;M4,(M4-M3),$H$8-SUM(O1:O3))</f>
        <v>0</v>
      </c>
      <c r="P4" s="2"/>
    </row>
    <row r="5" spans="1:16" s="32" customFormat="1" ht="18" customHeight="1" x14ac:dyDescent="0.35">
      <c r="A5" s="36"/>
      <c r="B5" s="44" t="s">
        <v>0</v>
      </c>
      <c r="C5" s="44"/>
      <c r="D5" s="44"/>
      <c r="E5" s="44"/>
      <c r="F5" s="44"/>
      <c r="G5" s="37"/>
      <c r="H5" s="45" t="s">
        <v>1</v>
      </c>
      <c r="I5" s="45"/>
      <c r="J5" s="45"/>
      <c r="K5" s="36"/>
      <c r="L5" s="38"/>
      <c r="M5" s="39">
        <v>100000000000</v>
      </c>
      <c r="N5" s="40">
        <v>0.12</v>
      </c>
      <c r="O5" s="41">
        <f>IF($H$8&gt;M5,(M5-M4),$H$8-SUM(O1:O4))</f>
        <v>0</v>
      </c>
      <c r="P5" s="42"/>
    </row>
    <row r="6" spans="1:16" ht="15.75" customHeight="1" thickBot="1" x14ac:dyDescent="0.4">
      <c r="A6" s="7"/>
      <c r="B6" s="10" t="s">
        <v>2</v>
      </c>
      <c r="C6" s="10"/>
      <c r="D6" s="11"/>
      <c r="E6" s="11"/>
      <c r="F6" s="11"/>
      <c r="G6" s="8"/>
      <c r="H6" s="10" t="s">
        <v>3</v>
      </c>
      <c r="I6" s="10"/>
      <c r="J6" s="11"/>
      <c r="K6" s="7"/>
      <c r="L6" s="9"/>
      <c r="M6" s="12"/>
      <c r="N6" s="12"/>
      <c r="O6" s="13">
        <f>SUMPRODUCT(O1:O5,N1:N5)/SUM(O1:O5)</f>
        <v>2.3333333333333334E-2</v>
      </c>
      <c r="P6" s="2"/>
    </row>
    <row r="7" spans="1:16" ht="4.5" customHeight="1" x14ac:dyDescent="0.35">
      <c r="A7" s="7"/>
      <c r="B7" s="8"/>
      <c r="C7" s="8"/>
      <c r="D7" s="8"/>
      <c r="E7" s="8"/>
      <c r="F7" s="14"/>
      <c r="G7" s="8"/>
      <c r="H7" s="8"/>
      <c r="I7" s="8"/>
      <c r="J7" s="8"/>
      <c r="K7" s="7"/>
      <c r="L7" s="9"/>
      <c r="M7" s="12"/>
      <c r="N7" s="12"/>
      <c r="O7" s="12"/>
      <c r="P7" s="2"/>
    </row>
    <row r="8" spans="1:16" ht="16.2" x14ac:dyDescent="0.35">
      <c r="A8" s="7"/>
      <c r="B8" s="48">
        <v>260000</v>
      </c>
      <c r="C8" s="48"/>
      <c r="D8" s="48"/>
      <c r="E8" s="48"/>
      <c r="F8" s="48"/>
      <c r="G8" s="15"/>
      <c r="H8" s="49">
        <v>375000</v>
      </c>
      <c r="I8" s="49"/>
      <c r="J8" s="49"/>
      <c r="K8" s="7"/>
      <c r="L8" s="9"/>
      <c r="M8" s="12"/>
      <c r="N8" s="12"/>
      <c r="O8" s="12"/>
      <c r="P8" s="2"/>
    </row>
    <row r="9" spans="1:16" ht="5.25" customHeight="1" thickBot="1" x14ac:dyDescent="0.4">
      <c r="A9" s="7"/>
      <c r="B9" s="8"/>
      <c r="C9" s="8"/>
      <c r="D9" s="8"/>
      <c r="E9" s="8"/>
      <c r="F9" s="16"/>
      <c r="G9" s="8"/>
      <c r="H9" s="8"/>
      <c r="I9" s="8"/>
      <c r="J9" s="8"/>
      <c r="K9" s="7"/>
      <c r="L9" s="9"/>
      <c r="M9" s="12"/>
      <c r="N9" s="12"/>
      <c r="O9" s="12"/>
      <c r="P9" s="2"/>
    </row>
    <row r="10" spans="1:16" ht="15.75" customHeight="1" x14ac:dyDescent="0.35">
      <c r="A10" s="7"/>
      <c r="B10" s="47"/>
      <c r="C10" s="47"/>
      <c r="D10" s="47"/>
      <c r="E10" s="47"/>
      <c r="F10" s="47"/>
      <c r="G10" s="8"/>
      <c r="H10" s="46"/>
      <c r="I10" s="46"/>
      <c r="J10" s="46"/>
      <c r="K10" s="7"/>
      <c r="L10" s="9"/>
      <c r="M10" s="12"/>
      <c r="N10" s="12"/>
      <c r="O10" s="12"/>
      <c r="P10" s="2"/>
    </row>
    <row r="11" spans="1:16" ht="18.75" customHeight="1" thickBot="1" x14ac:dyDescent="0.4">
      <c r="A11" s="7"/>
      <c r="B11" s="11"/>
      <c r="C11" s="11"/>
      <c r="D11" s="11"/>
      <c r="E11" s="11"/>
      <c r="F11" s="11"/>
      <c r="G11" s="8"/>
      <c r="H11" s="17"/>
      <c r="I11" s="17"/>
      <c r="J11" s="17"/>
      <c r="K11" s="7"/>
      <c r="L11" s="9"/>
      <c r="M11" s="12"/>
      <c r="N11" s="12"/>
      <c r="O11" s="12"/>
      <c r="P11" s="2"/>
    </row>
    <row r="12" spans="1:16" ht="21" customHeight="1" x14ac:dyDescent="0.35">
      <c r="A12" s="7"/>
      <c r="B12" s="18" t="s">
        <v>4</v>
      </c>
      <c r="C12" s="19"/>
      <c r="D12" s="19"/>
      <c r="E12" s="19"/>
      <c r="F12" s="20">
        <v>70000</v>
      </c>
      <c r="G12" s="8" t="s">
        <v>10</v>
      </c>
      <c r="H12" s="18" t="s">
        <v>12</v>
      </c>
      <c r="I12" s="19"/>
      <c r="J12" s="21">
        <f>H8*O6</f>
        <v>8750</v>
      </c>
      <c r="K12" s="7"/>
      <c r="L12" s="9"/>
      <c r="M12" s="12"/>
      <c r="N12" s="12"/>
      <c r="O12" s="12"/>
      <c r="P12" s="2"/>
    </row>
    <row r="13" spans="1:16" ht="21" customHeight="1" x14ac:dyDescent="0.35">
      <c r="A13" s="7"/>
      <c r="B13" s="18" t="s">
        <v>5</v>
      </c>
      <c r="C13" s="19"/>
      <c r="D13" s="19"/>
      <c r="E13" s="22">
        <v>0.01</v>
      </c>
      <c r="F13" s="20">
        <f>HisStarting*E13</f>
        <v>2600</v>
      </c>
      <c r="G13" s="8"/>
      <c r="H13" s="18" t="s">
        <v>13</v>
      </c>
      <c r="I13" s="19"/>
      <c r="J13" s="21">
        <v>500</v>
      </c>
      <c r="K13" s="7"/>
      <c r="L13" s="9"/>
      <c r="M13" s="2"/>
      <c r="N13" s="2"/>
      <c r="O13" s="2"/>
      <c r="P13" s="2"/>
    </row>
    <row r="14" spans="1:16" ht="21" customHeight="1" x14ac:dyDescent="0.35">
      <c r="A14" s="7"/>
      <c r="B14" s="18" t="s">
        <v>6</v>
      </c>
      <c r="C14" s="19"/>
      <c r="D14" s="19"/>
      <c r="E14" s="19"/>
      <c r="F14" s="20">
        <f>F13*20%</f>
        <v>520</v>
      </c>
      <c r="G14" s="8"/>
      <c r="H14" s="18" t="s">
        <v>14</v>
      </c>
      <c r="I14" s="19"/>
      <c r="J14" s="21">
        <v>0</v>
      </c>
      <c r="K14" s="7"/>
      <c r="L14" s="9"/>
      <c r="M14" s="2"/>
      <c r="N14" s="2"/>
      <c r="O14" s="2"/>
      <c r="P14" s="2"/>
    </row>
    <row r="15" spans="1:16" ht="21" customHeight="1" x14ac:dyDescent="0.35">
      <c r="A15" s="7"/>
      <c r="B15" s="18" t="s">
        <v>8</v>
      </c>
      <c r="C15" s="19"/>
      <c r="D15" s="19"/>
      <c r="E15" s="19"/>
      <c r="F15" s="20">
        <v>1000</v>
      </c>
      <c r="G15" s="8"/>
      <c r="H15" s="18" t="s">
        <v>15</v>
      </c>
      <c r="I15" s="19"/>
      <c r="J15" s="21">
        <v>25000</v>
      </c>
      <c r="K15" s="7"/>
      <c r="L15" s="8"/>
    </row>
    <row r="16" spans="1:16" ht="21" customHeight="1" x14ac:dyDescent="0.35">
      <c r="A16" s="7"/>
      <c r="B16" s="18" t="s">
        <v>7</v>
      </c>
      <c r="C16" s="19"/>
      <c r="D16" s="19"/>
      <c r="E16" s="19"/>
      <c r="F16" s="20">
        <v>125</v>
      </c>
      <c r="G16" s="8"/>
      <c r="H16" s="18" t="s">
        <v>16</v>
      </c>
      <c r="I16" s="19"/>
      <c r="J16" s="21">
        <v>0</v>
      </c>
      <c r="K16" s="7"/>
      <c r="L16" s="8"/>
    </row>
    <row r="17" spans="1:12" ht="21" customHeight="1" x14ac:dyDescent="0.35">
      <c r="A17" s="7"/>
      <c r="B17" s="18" t="s">
        <v>9</v>
      </c>
      <c r="C17" s="19"/>
      <c r="D17" s="19"/>
      <c r="E17" s="19"/>
      <c r="F17" s="20">
        <v>600</v>
      </c>
      <c r="G17" s="8"/>
      <c r="H17" s="18" t="s">
        <v>8</v>
      </c>
      <c r="I17" s="19"/>
      <c r="J17" s="21">
        <v>1000</v>
      </c>
      <c r="K17" s="7"/>
      <c r="L17" s="8"/>
    </row>
    <row r="18" spans="1:12" ht="21" customHeight="1" x14ac:dyDescent="0.35">
      <c r="A18" s="7"/>
      <c r="B18" s="18"/>
      <c r="C18" s="19"/>
      <c r="D18" s="19"/>
      <c r="E18" s="19"/>
      <c r="F18" s="23"/>
      <c r="G18" s="8"/>
      <c r="H18" s="18" t="s">
        <v>7</v>
      </c>
      <c r="I18" s="19"/>
      <c r="J18" s="24">
        <v>300</v>
      </c>
      <c r="K18" s="7"/>
      <c r="L18" s="8"/>
    </row>
    <row r="19" spans="1:12" ht="21" customHeight="1" x14ac:dyDescent="0.35">
      <c r="A19" s="7"/>
      <c r="B19" s="18"/>
      <c r="C19" s="19"/>
      <c r="D19" s="19"/>
      <c r="E19" s="19"/>
      <c r="F19" s="23"/>
      <c r="G19" s="8"/>
      <c r="H19" s="18"/>
      <c r="I19" s="19"/>
      <c r="J19" s="24"/>
      <c r="K19" s="7"/>
      <c r="L19" s="8"/>
    </row>
    <row r="20" spans="1:12" ht="21" customHeight="1" x14ac:dyDescent="0.35">
      <c r="A20" s="7"/>
      <c r="B20" s="25" t="s">
        <v>11</v>
      </c>
      <c r="C20" s="26"/>
      <c r="D20" s="26"/>
      <c r="E20" s="26"/>
      <c r="F20" s="27">
        <f>HisStarting-F12-F13-F14-F15-F16-F17</f>
        <v>185155</v>
      </c>
      <c r="G20" s="8"/>
      <c r="H20" s="28" t="s">
        <v>17</v>
      </c>
      <c r="I20" s="29"/>
      <c r="J20" s="30">
        <f>HerStarting-F20+J12+J13+J14+J16+J17-J15+J18</f>
        <v>175395</v>
      </c>
      <c r="K20" s="7"/>
      <c r="L20" s="8"/>
    </row>
    <row r="21" spans="1:12" ht="18.75" customHeight="1" x14ac:dyDescent="0.35">
      <c r="A21" s="7"/>
      <c r="B21" s="7"/>
      <c r="C21" s="7"/>
      <c r="D21" s="34"/>
      <c r="E21" s="7"/>
      <c r="F21" s="7"/>
      <c r="G21" s="7"/>
      <c r="H21" s="7"/>
      <c r="I21" s="7"/>
      <c r="J21" s="7"/>
      <c r="K21" s="7"/>
      <c r="L21" s="8"/>
    </row>
    <row r="22" spans="1:12" ht="18.75" customHeight="1" x14ac:dyDescent="0.35">
      <c r="A22" s="7"/>
      <c r="B22" s="7"/>
      <c r="C22" s="7"/>
      <c r="D22" s="7"/>
      <c r="E22" s="7"/>
      <c r="F22" s="7"/>
      <c r="G22" s="35" t="s">
        <v>18</v>
      </c>
      <c r="H22" s="7"/>
      <c r="I22" s="7"/>
      <c r="J22" s="7"/>
      <c r="K22" s="7"/>
      <c r="L22" s="8"/>
    </row>
    <row r="23" spans="1:12" ht="18.75" customHeight="1" x14ac:dyDescent="0.35">
      <c r="A23" s="7"/>
      <c r="B23" s="7"/>
      <c r="C23" s="7"/>
      <c r="D23" s="7"/>
      <c r="E23" s="7"/>
      <c r="F23" s="7"/>
      <c r="G23" s="35" t="s">
        <v>19</v>
      </c>
      <c r="H23" s="7"/>
      <c r="I23" s="7"/>
      <c r="J23" s="7"/>
      <c r="K23" s="7"/>
      <c r="L23" s="8"/>
    </row>
    <row r="24" spans="1:12" ht="18.75" customHeight="1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ht="18.75" customHeight="1" x14ac:dyDescent="0.35">
      <c r="A25" s="7"/>
      <c r="B25" s="7"/>
      <c r="C25" s="7"/>
      <c r="D25" s="7"/>
      <c r="E25" s="7"/>
      <c r="F25" s="7"/>
      <c r="G25" s="31" t="s">
        <v>20</v>
      </c>
      <c r="H25" s="7"/>
      <c r="I25" s="7"/>
      <c r="J25" s="7"/>
      <c r="K25" s="7"/>
      <c r="L25" s="8"/>
    </row>
    <row r="26" spans="1:12" ht="18.75" customHeight="1" x14ac:dyDescent="0.3">
      <c r="A26" s="7"/>
      <c r="B26" s="7"/>
      <c r="C26" s="7"/>
      <c r="D26" s="7"/>
      <c r="E26" s="7"/>
      <c r="F26" s="36" t="s">
        <v>21</v>
      </c>
      <c r="G26" s="7"/>
      <c r="H26" s="7"/>
      <c r="I26" s="7"/>
      <c r="J26" s="7"/>
      <c r="K26" s="7"/>
    </row>
  </sheetData>
  <mergeCells count="7">
    <mergeCell ref="B2:F2"/>
    <mergeCell ref="B5:F5"/>
    <mergeCell ref="H5:J5"/>
    <mergeCell ref="H10:J10"/>
    <mergeCell ref="B10:F10"/>
    <mergeCell ref="B8:F8"/>
    <mergeCell ref="H8:J8"/>
  </mergeCells>
  <pageMargins left="0.5" right="0.5" top="0.3515625" bottom="0.5" header="0.3" footer="0.3"/>
  <pageSetup scale="88" orientation="landscape" horizontalDpi="4294967295" verticalDpi="4294967295" r:id="rId1"/>
  <headerFooter>
    <oddFooter>&amp;CThis calculator is for guidance purposes only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F7E5B850463E48B5F6A78C0DDDD888" ma:contentTypeVersion="12" ma:contentTypeDescription="Create a new document." ma:contentTypeScope="" ma:versionID="6cce19ff3410bd4bf158c643f30b0ec3">
  <xsd:schema xmlns:xsd="http://www.w3.org/2001/XMLSchema" xmlns:xs="http://www.w3.org/2001/XMLSchema" xmlns:p="http://schemas.microsoft.com/office/2006/metadata/properties" xmlns:ns2="e9e11955-ecfd-4580-9a23-7d40cf38a30b" xmlns:ns3="e7f9c0be-078c-4c20-b266-eee3311384c4" targetNamespace="http://schemas.microsoft.com/office/2006/metadata/properties" ma:root="true" ma:fieldsID="90454541aa9996467783f98a34e8f503" ns2:_="" ns3:_="">
    <xsd:import namespace="e9e11955-ecfd-4580-9a23-7d40cf38a30b"/>
    <xsd:import namespace="e7f9c0be-078c-4c20-b266-eee3311384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11955-ecfd-4580-9a23-7d40cf38a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9c0be-078c-4c20-b266-eee3311384c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7064C9-1E67-48CA-A283-0D666C9807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e11955-ecfd-4580-9a23-7d40cf38a30b"/>
    <ds:schemaRef ds:uri="e7f9c0be-078c-4c20-b266-eee3311384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81004E-E092-4D93-B536-0E596BE917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E21EA6-B701-4575-BA6A-7F60C6FB8334}">
  <ds:schemaRefs>
    <ds:schemaRef ds:uri="e9e11955-ecfd-4580-9a23-7d40cf38a30b"/>
    <ds:schemaRef ds:uri="http://purl.org/dc/elements/1.1/"/>
    <ds:schemaRef ds:uri="http://schemas.microsoft.com/office/2006/documentManagement/types"/>
    <ds:schemaRef ds:uri="http://schemas.microsoft.com/office/2006/metadata/properties"/>
    <ds:schemaRef ds:uri="e7f9c0be-078c-4c20-b266-eee3311384c4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HerStarting</vt:lpstr>
      <vt:lpstr>HisStarting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Roome</dc:creator>
  <cp:lastModifiedBy>Ellen Roome</cp:lastModifiedBy>
  <cp:lastPrinted>2014-05-16T09:09:06Z</cp:lastPrinted>
  <dcterms:created xsi:type="dcterms:W3CDTF">2013-09-05T13:03:57Z</dcterms:created>
  <dcterms:modified xsi:type="dcterms:W3CDTF">2020-06-02T13:43:18Z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TC040223919991</vt:lpwstr>
  </property>
  <property fmtid="{D5CDD505-2E9C-101B-9397-08002B2CF9AE}" pid="3" name="ContentTypeId">
    <vt:lpwstr>0x01010003F7E5B850463E48B5F6A78C0DDDD888</vt:lpwstr>
  </property>
  <property fmtid="{D5CDD505-2E9C-101B-9397-08002B2CF9AE}" pid="4" name="AuthorIds_UIVersion_2560">
    <vt:lpwstr>17</vt:lpwstr>
  </property>
</Properties>
</file>